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- AZIENDA\LAVORO\01 - CONTABILITA'\06 - COMPARTECIPAZIONE COMUNI\FONDI DISTRETTUALI 2017\CONSUNTIVI 2017\per sito\"/>
    </mc:Choice>
  </mc:AlternateContent>
  <bookViews>
    <workbookView xWindow="480" yWindow="120" windowWidth="7530" windowHeight="4515" tabRatio="599"/>
  </bookViews>
  <sheets>
    <sheet name="CONSUNTIVO ADH 2017" sheetId="38" r:id="rId1"/>
  </sheets>
  <definedNames>
    <definedName name="_xlnm._FilterDatabase" localSheetId="0" hidden="1">'CONSUNTIVO ADH 2017'!$A$18:$T$37</definedName>
  </definedNames>
  <calcPr calcId="152511"/>
</workbook>
</file>

<file path=xl/calcChain.xml><?xml version="1.0" encoding="utf-8"?>
<calcChain xmlns="http://schemas.openxmlformats.org/spreadsheetml/2006/main">
  <c r="D37" i="38" l="1"/>
  <c r="C15" i="38" l="1"/>
  <c r="C37" i="38" l="1"/>
  <c r="E37" i="38"/>
  <c r="F17" i="38" s="1"/>
  <c r="F21" i="38" l="1"/>
  <c r="F25" i="38"/>
  <c r="F29" i="38"/>
  <c r="F33" i="38"/>
  <c r="F19" i="38"/>
  <c r="F22" i="38"/>
  <c r="F26" i="38"/>
  <c r="F30" i="38"/>
  <c r="F34" i="38"/>
  <c r="F20" i="38"/>
  <c r="F24" i="38"/>
  <c r="F28" i="38"/>
  <c r="F32" i="38"/>
  <c r="F36" i="38"/>
  <c r="F23" i="38"/>
  <c r="F27" i="38"/>
  <c r="F31" i="38"/>
  <c r="F35" i="38"/>
  <c r="F37" i="38" l="1"/>
</calcChain>
</file>

<file path=xl/sharedStrings.xml><?xml version="1.0" encoding="utf-8"?>
<sst xmlns="http://schemas.openxmlformats.org/spreadsheetml/2006/main" count="34" uniqueCount="34">
  <si>
    <t>COMUNE</t>
  </si>
  <si>
    <t>TOTALE</t>
  </si>
  <si>
    <t>costo a carico Comuni</t>
  </si>
  <si>
    <t>FSR</t>
  </si>
  <si>
    <t>COSTO ANNUO</t>
  </si>
  <si>
    <t>ARCENE</t>
  </si>
  <si>
    <t>CALVENZANO</t>
  </si>
  <si>
    <t>CARAVAGGIO</t>
  </si>
  <si>
    <t>CASTEL ROZZONE</t>
  </si>
  <si>
    <t>LURANO</t>
  </si>
  <si>
    <t>MOZZANICA</t>
  </si>
  <si>
    <t>PAGAZZANO</t>
  </si>
  <si>
    <t>POGNANO</t>
  </si>
  <si>
    <t>SPIRANO</t>
  </si>
  <si>
    <t>TREVIGLIO</t>
  </si>
  <si>
    <t>ARZAGO D'ADDA</t>
  </si>
  <si>
    <t>BRIGNANO GERA D'ADDA</t>
  </si>
  <si>
    <t>CANONICA D'ADDA</t>
  </si>
  <si>
    <t>CASIRATE D'ADDA</t>
  </si>
  <si>
    <t>FORNOVO SAN GIOVANNI</t>
  </si>
  <si>
    <t>MISANO DI GERA D'ADDA</t>
  </si>
  <si>
    <t>PONTIROLO NUOVO</t>
  </si>
  <si>
    <r>
      <t xml:space="preserve">ABITANTI AL </t>
    </r>
    <r>
      <rPr>
        <b/>
        <sz val="14"/>
        <rFont val="Calibri"/>
        <family val="2"/>
      </rPr>
      <t>31/12/2016</t>
    </r>
  </si>
  <si>
    <t>totale ore 2017</t>
  </si>
  <si>
    <t>STIMA COSTO ANNO  2017</t>
  </si>
  <si>
    <t>IL DIRETTORE</t>
  </si>
  <si>
    <t>DOTT. ROBERTO BUGINI</t>
  </si>
  <si>
    <t>REFERENTE DEL PROCEDIMENTO: DOTT. SSA ELISABETTA ROTA</t>
  </si>
  <si>
    <t>ADH 2017</t>
  </si>
  <si>
    <t>CONSUNTIVO</t>
  </si>
  <si>
    <t>Treviglio 22/01/2018</t>
  </si>
  <si>
    <t>COSTO ORARIO AL NETTO FSR</t>
  </si>
  <si>
    <t>n. utenti</t>
  </si>
  <si>
    <t>FARA GERA D'ADDA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</si>
</sst>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  <numFmt numFmtId="165" formatCode="#,##0.0_ ;\-#,##0.0\ "/>
    <numFmt numFmtId="166" formatCode="#,##0.0"/>
    <numFmt numFmtId="168" formatCode="_-* #,##0_-;\-* #,##0_-;_-* &quot;-&quot;??_-;_-@_-"/>
    <numFmt numFmtId="169" formatCode="0.000%"/>
    <numFmt numFmtId="170" formatCode="_-* #,##0.000_-;\-* #,##0.000_-;_-* &quot;-&quot;??_-;_-@_-"/>
  </numFmts>
  <fonts count="19">
    <font>
      <sz val="10"/>
      <name val="Arial"/>
    </font>
    <font>
      <sz val="10"/>
      <name val="Arial"/>
      <family val="2"/>
    </font>
    <font>
      <u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Bell MT"/>
      <family val="1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2" applyFont="1" applyAlignment="1">
      <alignment vertical="center"/>
    </xf>
    <xf numFmtId="0" fontId="2" fillId="0" borderId="0" xfId="0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0" borderId="0" xfId="2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3" fontId="7" fillId="0" borderId="0" xfId="2" applyFont="1" applyAlignment="1">
      <alignment horizontal="center" vertical="center"/>
    </xf>
    <xf numFmtId="43" fontId="11" fillId="3" borderId="1" xfId="2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43" fontId="9" fillId="0" borderId="1" xfId="2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6" fillId="0" borderId="0" xfId="2" applyFont="1" applyAlignment="1">
      <alignment horizontal="center" vertical="center"/>
    </xf>
    <xf numFmtId="43" fontId="10" fillId="0" borderId="0" xfId="2" applyFont="1" applyAlignment="1">
      <alignment vertical="center"/>
    </xf>
    <xf numFmtId="43" fontId="6" fillId="0" borderId="0" xfId="2" applyFont="1" applyAlignment="1">
      <alignment vertical="center"/>
    </xf>
    <xf numFmtId="43" fontId="9" fillId="0" borderId="1" xfId="2" applyFont="1" applyBorder="1" applyAlignment="1">
      <alignment vertical="center"/>
    </xf>
    <xf numFmtId="43" fontId="9" fillId="2" borderId="1" xfId="2" applyFont="1" applyFill="1" applyBorder="1" applyAlignment="1">
      <alignment vertical="center"/>
    </xf>
    <xf numFmtId="43" fontId="6" fillId="3" borderId="1" xfId="2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8" fontId="13" fillId="0" borderId="0" xfId="0" applyNumberFormat="1" applyFont="1" applyFill="1" applyBorder="1" applyAlignment="1">
      <alignment horizontal="right" vertical="center"/>
    </xf>
    <xf numFmtId="43" fontId="13" fillId="0" borderId="0" xfId="2" applyFont="1" applyFill="1" applyBorder="1" applyAlignment="1">
      <alignment horizontal="right" vertical="center"/>
    </xf>
    <xf numFmtId="168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9" fontId="16" fillId="0" borderId="0" xfId="3" applyNumberFormat="1" applyFont="1" applyAlignment="1">
      <alignment vertical="center"/>
    </xf>
    <xf numFmtId="7" fontId="13" fillId="0" borderId="0" xfId="2" applyNumberFormat="1" applyFont="1" applyFill="1" applyBorder="1" applyAlignment="1">
      <alignment horizontal="right" vertical="center"/>
    </xf>
    <xf numFmtId="43" fontId="13" fillId="0" borderId="0" xfId="2" applyFont="1"/>
    <xf numFmtId="170" fontId="17" fillId="0" borderId="0" xfId="0" applyNumberFormat="1" applyFont="1"/>
    <xf numFmtId="0" fontId="17" fillId="0" borderId="0" xfId="0" applyFont="1"/>
    <xf numFmtId="43" fontId="5" fillId="0" borderId="0" xfId="0" applyNumberFormat="1" applyFont="1" applyAlignment="1">
      <alignment vertical="center"/>
    </xf>
    <xf numFmtId="44" fontId="18" fillId="0" borderId="0" xfId="1" applyFont="1" applyAlignment="1">
      <alignment horizontal="left" vertical="center"/>
    </xf>
    <xf numFmtId="43" fontId="17" fillId="0" borderId="0" xfId="0" applyNumberFormat="1" applyFont="1"/>
    <xf numFmtId="168" fontId="13" fillId="0" borderId="0" xfId="0" applyNumberFormat="1" applyFont="1" applyFill="1" applyBorder="1" applyAlignment="1">
      <alignment vertical="center"/>
    </xf>
    <xf numFmtId="43" fontId="11" fillId="0" borderId="0" xfId="2" applyFont="1" applyAlignment="1">
      <alignment vertical="center"/>
    </xf>
    <xf numFmtId="0" fontId="4" fillId="0" borderId="0" xfId="4" applyFont="1" applyAlignment="1">
      <alignment vertical="center"/>
    </xf>
    <xf numFmtId="43" fontId="5" fillId="0" borderId="0" xfId="0" applyNumberFormat="1" applyFont="1"/>
    <xf numFmtId="43" fontId="5" fillId="0" borderId="0" xfId="0" applyNumberFormat="1" applyFont="1" applyAlignment="1">
      <alignment horizontal="left"/>
    </xf>
    <xf numFmtId="43" fontId="3" fillId="0" borderId="0" xfId="0" applyNumberFormat="1" applyFont="1" applyAlignment="1">
      <alignment vertical="center"/>
    </xf>
    <xf numFmtId="43" fontId="5" fillId="0" borderId="0" xfId="2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</cellXfs>
  <cellStyles count="5">
    <cellStyle name="Euro" xfId="1"/>
    <cellStyle name="Migliaia" xfId="2" builtinId="3"/>
    <cellStyle name="Normale" xfId="0" builtinId="0"/>
    <cellStyle name="Normale 2" xfId="4"/>
    <cellStyle name="Percentuale" xfId="3" builtinId="5"/>
  </cellStyles>
  <dxfs count="0"/>
  <tableStyles count="0" defaultTableStyle="TableStyleMedium2" defaultPivotStyle="PivotStyleLight16"/>
  <colors>
    <mruColors>
      <color rgb="FFADC773"/>
      <color rgb="FFB5C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3</xdr:col>
      <xdr:colOff>0</xdr:colOff>
      <xdr:row>7</xdr:row>
      <xdr:rowOff>97415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"/>
          <a:ext cx="4084493" cy="1430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T43"/>
  <sheetViews>
    <sheetView tabSelected="1" zoomScale="88" zoomScaleNormal="90" workbookViewId="0">
      <selection activeCell="H24" sqref="H24"/>
    </sheetView>
  </sheetViews>
  <sheetFormatPr defaultColWidth="9.140625" defaultRowHeight="15"/>
  <cols>
    <col min="1" max="1" width="9.140625" style="1"/>
    <col min="2" max="2" width="38.42578125" style="3" bestFit="1" customWidth="1"/>
    <col min="3" max="4" width="18.28515625" style="2" customWidth="1"/>
    <col min="5" max="5" width="19.42578125" style="2" customWidth="1"/>
    <col min="6" max="6" width="26.140625" style="3" customWidth="1"/>
    <col min="7" max="7" width="9.140625" style="1"/>
    <col min="8" max="8" width="30.7109375" style="1" customWidth="1"/>
    <col min="9" max="9" width="9.140625" style="3"/>
    <col min="10" max="10" width="14" style="3" customWidth="1"/>
    <col min="11" max="13" width="9.140625" style="1"/>
    <col min="14" max="14" width="18.42578125" style="1" bestFit="1" customWidth="1"/>
    <col min="15" max="15" width="19" style="1" bestFit="1" customWidth="1"/>
    <col min="16" max="16" width="9.140625" style="1"/>
    <col min="17" max="17" width="18.42578125" style="1" bestFit="1" customWidth="1"/>
    <col min="18" max="18" width="17.28515625" style="1" bestFit="1" customWidth="1"/>
    <col min="19" max="16384" width="9.140625" style="1"/>
  </cols>
  <sheetData>
    <row r="9" spans="2:8" ht="23.25">
      <c r="B9" s="24" t="s">
        <v>28</v>
      </c>
      <c r="C9" s="4"/>
      <c r="D9" s="4"/>
      <c r="H9" s="47"/>
    </row>
    <row r="10" spans="2:8" ht="18.75">
      <c r="B10" s="43" t="s">
        <v>29</v>
      </c>
      <c r="C10" s="4"/>
      <c r="D10" s="4"/>
    </row>
    <row r="12" spans="2:8" ht="15.75">
      <c r="B12" s="25" t="s">
        <v>4</v>
      </c>
      <c r="C12" s="22">
        <v>117434.79</v>
      </c>
      <c r="D12" s="22"/>
      <c r="E12" s="5"/>
    </row>
    <row r="13" spans="2:8" ht="15.75">
      <c r="B13" s="25" t="s">
        <v>3</v>
      </c>
      <c r="C13" s="23">
        <v>40000</v>
      </c>
      <c r="D13" s="23"/>
      <c r="E13" s="5"/>
    </row>
    <row r="14" spans="2:8" ht="15.75">
      <c r="B14" s="25"/>
      <c r="C14" s="23"/>
      <c r="D14" s="23"/>
      <c r="E14" s="29"/>
    </row>
    <row r="15" spans="2:8" ht="15.75">
      <c r="B15" s="25" t="s">
        <v>2</v>
      </c>
      <c r="C15" s="23">
        <f>C12-C13</f>
        <v>77434.789999999994</v>
      </c>
      <c r="D15" s="23"/>
      <c r="E15" s="5"/>
    </row>
    <row r="16" spans="2:8">
      <c r="F16" s="48" t="s">
        <v>31</v>
      </c>
    </row>
    <row r="17" spans="2:18" s="6" customFormat="1" ht="19.5">
      <c r="B17" s="9"/>
      <c r="C17" s="7"/>
      <c r="D17" s="7"/>
      <c r="E17" s="8"/>
      <c r="F17" s="13">
        <f>+$C$15/$E$37</f>
        <v>14.203449117085455</v>
      </c>
      <c r="I17" s="9"/>
      <c r="J17" s="9"/>
    </row>
    <row r="18" spans="2:18" s="10" customFormat="1" ht="37.5">
      <c r="B18" s="14" t="s">
        <v>0</v>
      </c>
      <c r="C18" s="12" t="s">
        <v>22</v>
      </c>
      <c r="D18" s="12" t="s">
        <v>32</v>
      </c>
      <c r="E18" s="12" t="s">
        <v>23</v>
      </c>
      <c r="F18" s="14" t="s">
        <v>24</v>
      </c>
      <c r="H18" s="6"/>
      <c r="I18" s="9"/>
      <c r="J18" s="9"/>
      <c r="K18" s="2"/>
    </row>
    <row r="19" spans="2:18" s="11" customFormat="1" ht="15.75">
      <c r="B19" s="26" t="s">
        <v>5</v>
      </c>
      <c r="C19" s="16">
        <v>4837</v>
      </c>
      <c r="D19" s="49">
        <v>1</v>
      </c>
      <c r="E19" s="21">
        <v>112</v>
      </c>
      <c r="F19" s="17">
        <f>+$F$17*E19</f>
        <v>1590.786301113571</v>
      </c>
      <c r="H19" s="6"/>
      <c r="I19" s="9"/>
      <c r="J19" s="9"/>
    </row>
    <row r="20" spans="2:18" s="11" customFormat="1" ht="15.75">
      <c r="B20" s="26" t="s">
        <v>15</v>
      </c>
      <c r="C20" s="16">
        <v>2749</v>
      </c>
      <c r="D20" s="49">
        <v>1</v>
      </c>
      <c r="E20" s="21">
        <v>244</v>
      </c>
      <c r="F20" s="17">
        <f t="shared" ref="F20:F36" si="0">+$F$17*E20</f>
        <v>3465.6415845688512</v>
      </c>
      <c r="H20" s="6"/>
      <c r="I20" s="9"/>
      <c r="J20" s="9"/>
      <c r="N20" s="45"/>
      <c r="O20" s="45"/>
      <c r="Q20" s="45"/>
      <c r="R20" s="45"/>
    </row>
    <row r="21" spans="2:18" s="11" customFormat="1" ht="15.75">
      <c r="B21" s="26" t="s">
        <v>16</v>
      </c>
      <c r="C21" s="16">
        <v>6052</v>
      </c>
      <c r="D21" s="49">
        <v>4</v>
      </c>
      <c r="E21" s="21">
        <v>428.5</v>
      </c>
      <c r="F21" s="17">
        <f t="shared" si="0"/>
        <v>6086.1779466711178</v>
      </c>
      <c r="H21" s="6"/>
      <c r="I21" s="9"/>
      <c r="J21" s="9"/>
      <c r="N21" s="46"/>
      <c r="O21" s="45"/>
      <c r="Q21" s="46"/>
      <c r="R21" s="45"/>
    </row>
    <row r="22" spans="2:18" s="11" customFormat="1" ht="15.75">
      <c r="B22" s="27" t="s">
        <v>6</v>
      </c>
      <c r="C22" s="16">
        <v>4242</v>
      </c>
      <c r="D22" s="49">
        <v>1</v>
      </c>
      <c r="E22" s="21">
        <v>214.5</v>
      </c>
      <c r="F22" s="17">
        <f t="shared" si="0"/>
        <v>3046.6398356148302</v>
      </c>
      <c r="H22" s="6"/>
      <c r="I22" s="9"/>
      <c r="J22" s="9"/>
      <c r="N22" s="46"/>
      <c r="O22" s="45"/>
      <c r="Q22" s="46"/>
      <c r="R22" s="45"/>
    </row>
    <row r="23" spans="2:18" s="11" customFormat="1" ht="15.75">
      <c r="B23" s="26" t="s">
        <v>17</v>
      </c>
      <c r="C23" s="16">
        <v>4479</v>
      </c>
      <c r="D23" s="49">
        <v>1</v>
      </c>
      <c r="E23" s="21">
        <v>85.5</v>
      </c>
      <c r="F23" s="17">
        <f t="shared" si="0"/>
        <v>1214.3948995108065</v>
      </c>
      <c r="H23" s="6"/>
      <c r="I23" s="9"/>
      <c r="J23" s="9"/>
      <c r="N23" s="46"/>
      <c r="O23" s="45"/>
      <c r="Q23" s="46"/>
      <c r="R23" s="45"/>
    </row>
    <row r="24" spans="2:18" s="11" customFormat="1" ht="15.75">
      <c r="B24" s="26" t="s">
        <v>7</v>
      </c>
      <c r="C24" s="16">
        <v>16230</v>
      </c>
      <c r="D24" s="49">
        <v>5</v>
      </c>
      <c r="E24" s="21">
        <v>652</v>
      </c>
      <c r="F24" s="17">
        <f t="shared" si="0"/>
        <v>9260.6488243397162</v>
      </c>
      <c r="H24" s="6"/>
      <c r="I24" s="9"/>
      <c r="J24" s="9"/>
      <c r="N24" s="46"/>
      <c r="O24" s="45"/>
      <c r="Q24" s="46"/>
      <c r="R24" s="45"/>
    </row>
    <row r="25" spans="2:18" s="11" customFormat="1" ht="15.75">
      <c r="B25" s="26" t="s">
        <v>18</v>
      </c>
      <c r="C25" s="16">
        <v>4096</v>
      </c>
      <c r="D25" s="49">
        <v>3</v>
      </c>
      <c r="E25" s="21">
        <v>109.5</v>
      </c>
      <c r="F25" s="17">
        <f t="shared" si="0"/>
        <v>1555.2776783208574</v>
      </c>
      <c r="H25" s="6"/>
      <c r="I25" s="9"/>
      <c r="J25" s="9"/>
      <c r="N25" s="46"/>
      <c r="O25" s="45"/>
      <c r="Q25" s="46"/>
      <c r="R25" s="45"/>
    </row>
    <row r="26" spans="2:18" s="11" customFormat="1" ht="15.75">
      <c r="B26" s="26" t="s">
        <v>8</v>
      </c>
      <c r="C26" s="18">
        <v>2875</v>
      </c>
      <c r="D26" s="50">
        <v>0</v>
      </c>
      <c r="E26" s="21">
        <v>0</v>
      </c>
      <c r="F26" s="17">
        <f t="shared" si="0"/>
        <v>0</v>
      </c>
      <c r="H26" s="6"/>
      <c r="I26" s="9"/>
      <c r="J26" s="9"/>
      <c r="N26" s="46"/>
      <c r="O26" s="45"/>
      <c r="Q26" s="46"/>
      <c r="R26" s="45"/>
    </row>
    <row r="27" spans="2:18" s="11" customFormat="1" ht="15.75">
      <c r="B27" s="26" t="s">
        <v>33</v>
      </c>
      <c r="C27" s="16">
        <v>8043</v>
      </c>
      <c r="D27" s="49">
        <v>0</v>
      </c>
      <c r="E27" s="21">
        <v>0</v>
      </c>
      <c r="F27" s="17">
        <f t="shared" si="0"/>
        <v>0</v>
      </c>
      <c r="H27" s="6"/>
      <c r="I27" s="9"/>
      <c r="J27" s="9"/>
      <c r="N27" s="46"/>
      <c r="O27" s="45"/>
      <c r="Q27" s="46"/>
      <c r="R27" s="45"/>
    </row>
    <row r="28" spans="2:18" s="11" customFormat="1" ht="15.75">
      <c r="B28" s="27" t="s">
        <v>19</v>
      </c>
      <c r="C28" s="16">
        <v>3435</v>
      </c>
      <c r="D28" s="49">
        <v>1</v>
      </c>
      <c r="E28" s="21">
        <v>57</v>
      </c>
      <c r="F28" s="17">
        <f t="shared" si="0"/>
        <v>809.59659967387097</v>
      </c>
      <c r="H28" s="6"/>
      <c r="I28" s="9"/>
      <c r="J28" s="9"/>
      <c r="N28" s="46"/>
      <c r="O28" s="45"/>
      <c r="Q28" s="46"/>
      <c r="R28" s="45"/>
    </row>
    <row r="29" spans="2:18" s="11" customFormat="1" ht="15.75">
      <c r="B29" s="27" t="s">
        <v>9</v>
      </c>
      <c r="C29" s="16">
        <v>2815</v>
      </c>
      <c r="D29" s="49">
        <v>2</v>
      </c>
      <c r="E29" s="21">
        <v>500</v>
      </c>
      <c r="F29" s="17">
        <f t="shared" si="0"/>
        <v>7101.7245585427272</v>
      </c>
      <c r="H29" s="6"/>
      <c r="I29" s="9"/>
      <c r="J29" s="9"/>
      <c r="N29" s="46"/>
      <c r="O29" s="45"/>
      <c r="Q29" s="46"/>
      <c r="R29" s="45"/>
    </row>
    <row r="30" spans="2:18" ht="15.75">
      <c r="B30" s="27" t="s">
        <v>20</v>
      </c>
      <c r="C30" s="16">
        <v>2930</v>
      </c>
      <c r="D30" s="49">
        <v>1</v>
      </c>
      <c r="E30" s="21">
        <v>251.5</v>
      </c>
      <c r="F30" s="17">
        <f t="shared" si="0"/>
        <v>3572.1674529469919</v>
      </c>
      <c r="G30" s="11"/>
      <c r="H30" s="6"/>
      <c r="I30" s="9"/>
      <c r="J30" s="9"/>
      <c r="N30" s="46"/>
      <c r="O30" s="45"/>
      <c r="Q30" s="46"/>
      <c r="R30" s="45"/>
    </row>
    <row r="31" spans="2:18" s="11" customFormat="1" ht="15.75">
      <c r="B31" s="26" t="s">
        <v>10</v>
      </c>
      <c r="C31" s="16">
        <v>4546</v>
      </c>
      <c r="D31" s="49">
        <v>0</v>
      </c>
      <c r="E31" s="21">
        <v>0</v>
      </c>
      <c r="F31" s="17">
        <f t="shared" si="0"/>
        <v>0</v>
      </c>
      <c r="H31" s="6"/>
      <c r="I31" s="9"/>
      <c r="J31" s="9"/>
      <c r="N31" s="46"/>
      <c r="O31" s="45"/>
      <c r="Q31" s="46"/>
      <c r="R31" s="45"/>
    </row>
    <row r="32" spans="2:18" s="11" customFormat="1" ht="15.75">
      <c r="B32" s="26" t="s">
        <v>11</v>
      </c>
      <c r="C32" s="16">
        <v>2090</v>
      </c>
      <c r="D32" s="49">
        <v>1</v>
      </c>
      <c r="E32" s="21">
        <v>24</v>
      </c>
      <c r="F32" s="17">
        <f t="shared" si="0"/>
        <v>340.88277881005092</v>
      </c>
      <c r="H32" s="6"/>
      <c r="I32" s="9"/>
      <c r="J32" s="9"/>
      <c r="N32" s="46"/>
      <c r="O32" s="45"/>
      <c r="Q32" s="46"/>
      <c r="R32" s="45"/>
    </row>
    <row r="33" spans="2:20" ht="15.75">
      <c r="B33" s="26" t="s">
        <v>12</v>
      </c>
      <c r="C33" s="16">
        <v>1601</v>
      </c>
      <c r="D33" s="49">
        <v>2</v>
      </c>
      <c r="E33" s="21">
        <v>294</v>
      </c>
      <c r="F33" s="17">
        <f t="shared" si="0"/>
        <v>4175.8140404231235</v>
      </c>
      <c r="G33" s="11"/>
      <c r="H33" s="6"/>
      <c r="I33" s="9"/>
      <c r="J33" s="9"/>
      <c r="N33" s="46"/>
      <c r="O33" s="45"/>
      <c r="Q33" s="46"/>
      <c r="R33" s="45"/>
    </row>
    <row r="34" spans="2:20" ht="15.75">
      <c r="B34" s="26" t="s">
        <v>21</v>
      </c>
      <c r="C34" s="16">
        <v>5014</v>
      </c>
      <c r="D34" s="49">
        <v>3</v>
      </c>
      <c r="E34" s="21">
        <v>432</v>
      </c>
      <c r="F34" s="17">
        <f t="shared" si="0"/>
        <v>6135.8900185809161</v>
      </c>
      <c r="G34" s="11"/>
      <c r="H34" s="6"/>
      <c r="I34" s="9"/>
      <c r="J34" s="9"/>
      <c r="N34" s="46"/>
      <c r="O34" s="45"/>
      <c r="Q34" s="46"/>
      <c r="R34" s="45"/>
    </row>
    <row r="35" spans="2:20" ht="15.75">
      <c r="B35" s="26" t="s">
        <v>13</v>
      </c>
      <c r="C35" s="16">
        <v>5702</v>
      </c>
      <c r="D35" s="49">
        <v>1</v>
      </c>
      <c r="E35" s="21">
        <v>18</v>
      </c>
      <c r="F35" s="17">
        <f t="shared" si="0"/>
        <v>255.66208410753819</v>
      </c>
      <c r="G35" s="11"/>
      <c r="H35" s="6"/>
      <c r="I35" s="9"/>
      <c r="J35" s="9"/>
      <c r="N35" s="46"/>
      <c r="O35" s="45"/>
      <c r="Q35" s="46"/>
      <c r="R35" s="45"/>
    </row>
    <row r="36" spans="2:20" ht="15.75">
      <c r="B36" s="26" t="s">
        <v>14</v>
      </c>
      <c r="C36" s="16">
        <v>29961</v>
      </c>
      <c r="D36" s="49">
        <v>14</v>
      </c>
      <c r="E36" s="21">
        <v>2029.33</v>
      </c>
      <c r="F36" s="17">
        <f t="shared" si="0"/>
        <v>28823.485396775024</v>
      </c>
      <c r="G36" s="11"/>
      <c r="H36" s="6"/>
      <c r="I36" s="9"/>
      <c r="J36" s="9"/>
      <c r="N36" s="46"/>
      <c r="O36" s="45"/>
      <c r="Q36" s="46"/>
      <c r="R36" s="45"/>
    </row>
    <row r="37" spans="2:20" ht="15.75">
      <c r="B37" s="28" t="s">
        <v>1</v>
      </c>
      <c r="C37" s="19">
        <f>SUM(C19:C36)</f>
        <v>111697</v>
      </c>
      <c r="D37" s="19">
        <f>SUM(D19:D36)</f>
        <v>41</v>
      </c>
      <c r="E37" s="20">
        <f>SUM(E19:E36)</f>
        <v>5451.83</v>
      </c>
      <c r="F37" s="15">
        <f>SUM(F19:F36)</f>
        <v>77434.789999999994</v>
      </c>
      <c r="H37" s="6"/>
      <c r="I37" s="9"/>
      <c r="J37" s="9"/>
      <c r="N37" s="46"/>
      <c r="O37" s="45"/>
      <c r="Q37" s="46"/>
      <c r="R37" s="45"/>
    </row>
    <row r="39" spans="2:20" s="6" customFormat="1">
      <c r="B39" s="3" t="s">
        <v>25</v>
      </c>
      <c r="C39" s="30"/>
      <c r="D39" s="30"/>
      <c r="E39" s="30"/>
      <c r="F39" s="44" t="s">
        <v>30</v>
      </c>
      <c r="G39" s="31"/>
      <c r="I39" s="42"/>
      <c r="J39" s="42"/>
      <c r="K39" s="32"/>
      <c r="M39" s="33"/>
      <c r="N39" s="33"/>
      <c r="O39" s="33"/>
      <c r="P39" s="34"/>
      <c r="R39" s="32"/>
      <c r="S39" s="32"/>
    </row>
    <row r="40" spans="2:20" s="6" customFormat="1">
      <c r="B40" s="3" t="s">
        <v>26</v>
      </c>
      <c r="C40" s="30"/>
      <c r="D40" s="30"/>
      <c r="E40" s="30"/>
      <c r="F40" s="30"/>
      <c r="G40" s="31"/>
      <c r="H40" s="30"/>
      <c r="I40" s="30"/>
      <c r="J40" s="35"/>
      <c r="K40" s="35"/>
      <c r="L40" s="36"/>
      <c r="R40" s="35"/>
      <c r="S40" s="35"/>
    </row>
    <row r="41" spans="2:20" s="6" customFormat="1" ht="12.75">
      <c r="B41" s="30"/>
      <c r="C41" s="30"/>
      <c r="D41" s="30"/>
      <c r="E41" s="30"/>
      <c r="F41" s="30"/>
      <c r="G41" s="31"/>
      <c r="H41" s="30"/>
      <c r="I41" s="30"/>
      <c r="J41" s="35"/>
      <c r="K41" s="35"/>
      <c r="R41" s="35"/>
      <c r="S41" s="35"/>
    </row>
    <row r="42" spans="2:20" s="6" customFormat="1">
      <c r="B42" s="3"/>
      <c r="C42" s="37"/>
      <c r="D42" s="37"/>
      <c r="E42" s="38"/>
      <c r="F42" s="38"/>
      <c r="G42" s="39"/>
      <c r="H42" s="39"/>
      <c r="J42" s="9"/>
      <c r="K42" s="9"/>
      <c r="R42" s="9"/>
      <c r="S42" s="9"/>
      <c r="T42" s="40"/>
    </row>
    <row r="43" spans="2:20" s="6" customFormat="1" ht="12.75">
      <c r="B43" s="9" t="s">
        <v>27</v>
      </c>
      <c r="C43" s="38"/>
      <c r="D43" s="38"/>
      <c r="E43" s="41"/>
      <c r="F43" s="41"/>
    </row>
  </sheetData>
  <pageMargins left="0.27559055118110237" right="0.15748031496062992" top="0.19685039370078741" bottom="0.11811023622047245" header="0.15748031496062992" footer="0.11811023622047245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ADH 2017</vt:lpstr>
    </vt:vector>
  </TitlesOfParts>
  <Company>Comune di Caravaggio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di Piano</dc:creator>
  <cp:lastModifiedBy>Brambilla</cp:lastModifiedBy>
  <cp:lastPrinted>2016-12-22T14:58:23Z</cp:lastPrinted>
  <dcterms:created xsi:type="dcterms:W3CDTF">2004-03-09T09:08:18Z</dcterms:created>
  <dcterms:modified xsi:type="dcterms:W3CDTF">2018-03-20T14:31:48Z</dcterms:modified>
</cp:coreProperties>
</file>